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김혜미\"/>
    </mc:Choice>
  </mc:AlternateContent>
  <bookViews>
    <workbookView xWindow="0" yWindow="0" windowWidth="28800" windowHeight="11625"/>
  </bookViews>
  <sheets>
    <sheet name="세입세출 결산서" sheetId="1" r:id="rId1"/>
  </sheets>
  <externalReferences>
    <externalReference r:id="rId2"/>
  </externalReferences>
  <definedNames>
    <definedName name="_xlnm.Print_Area" localSheetId="0">'세입세출 결산서'!$B$1:$M$25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M24" i="1" s="1"/>
  <c r="K24" i="1"/>
  <c r="M23" i="1"/>
  <c r="M22" i="1"/>
  <c r="L21" i="1"/>
  <c r="M21" i="1" s="1"/>
  <c r="K21" i="1"/>
  <c r="M20" i="1"/>
  <c r="K20" i="1"/>
  <c r="M19" i="1"/>
  <c r="M18" i="1"/>
  <c r="M17" i="1"/>
  <c r="G17" i="1"/>
  <c r="F17" i="1"/>
  <c r="E17" i="1"/>
  <c r="G16" i="1"/>
  <c r="K15" i="1"/>
  <c r="G15" i="1"/>
  <c r="F15" i="1"/>
  <c r="E15" i="1"/>
  <c r="L14" i="1"/>
  <c r="M14" i="1" s="1"/>
  <c r="K14" i="1"/>
  <c r="G14" i="1"/>
  <c r="M13" i="1"/>
  <c r="G13" i="1"/>
  <c r="M12" i="1"/>
  <c r="F12" i="1"/>
  <c r="G12" i="1" s="1"/>
  <c r="E12" i="1"/>
  <c r="M11" i="1"/>
  <c r="K11" i="1"/>
  <c r="F11" i="1"/>
  <c r="G11" i="1" s="1"/>
  <c r="E11" i="1"/>
  <c r="G10" i="1"/>
  <c r="L9" i="1"/>
  <c r="M9" i="1" s="1"/>
  <c r="K9" i="1"/>
  <c r="G9" i="1"/>
  <c r="L8" i="1"/>
  <c r="K8" i="1"/>
  <c r="M8" i="1" s="1"/>
  <c r="G8" i="1"/>
  <c r="M7" i="1"/>
  <c r="M10" i="1" s="1"/>
  <c r="L7" i="1"/>
  <c r="L10" i="1" s="1"/>
  <c r="K7" i="1"/>
  <c r="K10" i="1" s="1"/>
  <c r="K25" i="1" s="1"/>
  <c r="F7" i="1"/>
  <c r="F25" i="1" s="1"/>
  <c r="E7" i="1"/>
  <c r="E25" i="1" s="1"/>
  <c r="K26" i="1" l="1"/>
  <c r="M15" i="1"/>
  <c r="M25" i="1" s="1"/>
  <c r="L15" i="1"/>
  <c r="L25" i="1" s="1"/>
  <c r="L26" i="1" s="1"/>
  <c r="G7" i="1"/>
  <c r="G25" i="1" s="1"/>
  <c r="M26" i="1" l="1"/>
</calcChain>
</file>

<file path=xl/sharedStrings.xml><?xml version="1.0" encoding="utf-8"?>
<sst xmlns="http://schemas.openxmlformats.org/spreadsheetml/2006/main" count="52" uniqueCount="45">
  <si>
    <t xml:space="preserve">2021년도 세입,세출 결산서 </t>
    <phoneticPr fontId="2" type="noConversion"/>
  </si>
  <si>
    <t>1. 총괄표   /  시설명 : 상주시가족센터</t>
    <phoneticPr fontId="2" type="noConversion"/>
  </si>
  <si>
    <t>기간 : 2021. 01. 01 ~ 2021. 12. 31. / 단위 : 원</t>
    <phoneticPr fontId="2" type="noConversion"/>
  </si>
  <si>
    <t>세입</t>
    <phoneticPr fontId="2" type="noConversion"/>
  </si>
  <si>
    <t>세출</t>
    <phoneticPr fontId="2" type="noConversion"/>
  </si>
  <si>
    <t>과목</t>
    <phoneticPr fontId="2" type="noConversion"/>
  </si>
  <si>
    <t>2021년 예산(A)</t>
    <phoneticPr fontId="2" type="noConversion"/>
  </si>
  <si>
    <t>2021년  결산(B)</t>
    <phoneticPr fontId="2" type="noConversion"/>
  </si>
  <si>
    <t>증감액(B-A)</t>
    <phoneticPr fontId="2" type="noConversion"/>
  </si>
  <si>
    <t>2021년 결산(B)</t>
    <phoneticPr fontId="2" type="noConversion"/>
  </si>
  <si>
    <t>관</t>
    <phoneticPr fontId="2" type="noConversion"/>
  </si>
  <si>
    <t>항</t>
    <phoneticPr fontId="2" type="noConversion"/>
  </si>
  <si>
    <t>이월금</t>
    <phoneticPr fontId="2" type="noConversion"/>
  </si>
  <si>
    <t>사무비</t>
    <phoneticPr fontId="2" type="noConversion"/>
  </si>
  <si>
    <t>인건비</t>
    <phoneticPr fontId="2" type="noConversion"/>
  </si>
  <si>
    <t>입소자부담금</t>
    <phoneticPr fontId="2" type="noConversion"/>
  </si>
  <si>
    <t>업무추진비</t>
    <phoneticPr fontId="2" type="noConversion"/>
  </si>
  <si>
    <t>사업수입</t>
    <phoneticPr fontId="2" type="noConversion"/>
  </si>
  <si>
    <t>운영비</t>
    <phoneticPr fontId="2" type="noConversion"/>
  </si>
  <si>
    <t>과년도수입</t>
    <phoneticPr fontId="2" type="noConversion"/>
  </si>
  <si>
    <t>(소계)</t>
    <phoneticPr fontId="2" type="noConversion"/>
  </si>
  <si>
    <t>보조금수입</t>
    <phoneticPr fontId="2" type="noConversion"/>
  </si>
  <si>
    <t>재산조성비</t>
    <phoneticPr fontId="2" type="noConversion"/>
  </si>
  <si>
    <t>후원금</t>
    <phoneticPr fontId="2" type="noConversion"/>
  </si>
  <si>
    <t>사업비</t>
    <phoneticPr fontId="2" type="noConversion"/>
  </si>
  <si>
    <t>요양급여수입</t>
    <phoneticPr fontId="2" type="noConversion"/>
  </si>
  <si>
    <t>교육비</t>
    <phoneticPr fontId="2" type="noConversion"/>
  </si>
  <si>
    <t>차입금</t>
    <phoneticPr fontId="2" type="noConversion"/>
  </si>
  <si>
    <t>전입금</t>
    <phoneticPr fontId="2" type="noConversion"/>
  </si>
  <si>
    <t>법인전입금</t>
    <phoneticPr fontId="2" type="noConversion"/>
  </si>
  <si>
    <t>기타전입금</t>
    <phoneticPr fontId="2" type="noConversion"/>
  </si>
  <si>
    <t>전출금</t>
    <phoneticPr fontId="2" type="noConversion"/>
  </si>
  <si>
    <t>법인회계 전출금</t>
    <phoneticPr fontId="2" type="noConversion"/>
  </si>
  <si>
    <t>잡수입</t>
    <phoneticPr fontId="2" type="noConversion"/>
  </si>
  <si>
    <t>기타 전출금</t>
    <phoneticPr fontId="2" type="noConversion"/>
  </si>
  <si>
    <t>과년도지출</t>
    <phoneticPr fontId="2" type="noConversion"/>
  </si>
  <si>
    <t>부채상환금</t>
    <phoneticPr fontId="2" type="noConversion"/>
  </si>
  <si>
    <t>잡지출</t>
    <phoneticPr fontId="2" type="noConversion"/>
  </si>
  <si>
    <t>예비비 및              기타</t>
    <phoneticPr fontId="2" type="noConversion"/>
  </si>
  <si>
    <t>예비비</t>
    <phoneticPr fontId="2" type="noConversion"/>
  </si>
  <si>
    <t>반환금</t>
    <phoneticPr fontId="2" type="noConversion"/>
  </si>
  <si>
    <t>적립금 및 준비금</t>
    <phoneticPr fontId="2" type="noConversion"/>
  </si>
  <si>
    <t>이월금</t>
    <phoneticPr fontId="2" type="noConversion"/>
  </si>
  <si>
    <t>총계</t>
    <phoneticPr fontId="2" type="noConversion"/>
  </si>
  <si>
    <t>총계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</si>
</sst>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b/>
      <sz val="24"/>
      <color rgb="FF000000"/>
      <name val="함초롬바탕"/>
      <family val="1"/>
      <charset val="129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sz val="11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1"/>
      <color theme="1"/>
      <name val="함초롬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1" fontId="4" fillId="0" borderId="1" xfId="0" applyNumberFormat="1" applyFont="1" applyBorder="1" applyAlignment="1">
      <alignment horizontal="left" vertical="center"/>
    </xf>
    <xf numFmtId="41" fontId="3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41" fontId="4" fillId="2" borderId="2" xfId="0" applyNumberFormat="1" applyFont="1" applyFill="1" applyBorder="1" applyAlignment="1">
      <alignment horizontal="center" vertical="center"/>
    </xf>
    <xf numFmtId="41" fontId="4" fillId="2" borderId="3" xfId="0" applyNumberFormat="1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center" vertical="center"/>
    </xf>
    <xf numFmtId="41" fontId="3" fillId="2" borderId="6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 wrapText="1"/>
    </xf>
    <xf numFmtId="41" fontId="3" fillId="2" borderId="8" xfId="0" applyNumberFormat="1" applyFont="1" applyFill="1" applyBorder="1" applyAlignment="1">
      <alignment horizontal="center" vertical="center" wrapText="1"/>
    </xf>
    <xf numFmtId="41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41" fontId="3" fillId="2" borderId="11" xfId="0" applyNumberFormat="1" applyFont="1" applyFill="1" applyBorder="1" applyAlignment="1">
      <alignment horizontal="center" vertical="center"/>
    </xf>
    <xf numFmtId="41" fontId="3" fillId="2" borderId="12" xfId="0" applyNumberFormat="1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>
      <alignment horizontal="center" vertical="center"/>
    </xf>
    <xf numFmtId="41" fontId="3" fillId="3" borderId="6" xfId="0" applyNumberFormat="1" applyFont="1" applyFill="1" applyBorder="1" applyAlignment="1">
      <alignment horizontal="center" vertical="center"/>
    </xf>
    <xf numFmtId="41" fontId="3" fillId="3" borderId="7" xfId="0" applyNumberFormat="1" applyFont="1" applyFill="1" applyBorder="1" applyAlignment="1">
      <alignment horizontal="center" vertical="center"/>
    </xf>
    <xf numFmtId="41" fontId="3" fillId="3" borderId="7" xfId="0" applyNumberFormat="1" applyFont="1" applyFill="1" applyBorder="1" applyAlignment="1">
      <alignment horizontal="center" vertical="center"/>
    </xf>
    <xf numFmtId="41" fontId="3" fillId="3" borderId="8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3" fillId="3" borderId="9" xfId="0" applyNumberFormat="1" applyFont="1" applyFill="1" applyBorder="1" applyAlignment="1">
      <alignment horizontal="center" vertical="center"/>
    </xf>
    <xf numFmtId="41" fontId="3" fillId="3" borderId="13" xfId="0" applyNumberFormat="1" applyFont="1" applyFill="1" applyBorder="1" applyAlignment="1">
      <alignment horizontal="center" vertical="center"/>
    </xf>
    <xf numFmtId="41" fontId="3" fillId="3" borderId="14" xfId="0" applyNumberFormat="1" applyFont="1" applyFill="1" applyBorder="1" applyAlignment="1">
      <alignment horizontal="center" vertical="center"/>
    </xf>
    <xf numFmtId="41" fontId="3" fillId="3" borderId="9" xfId="0" applyNumberFormat="1" applyFont="1" applyFill="1" applyBorder="1" applyAlignment="1">
      <alignment horizontal="center" vertical="center"/>
    </xf>
    <xf numFmtId="41" fontId="3" fillId="3" borderId="15" xfId="0" applyNumberFormat="1" applyFont="1" applyFill="1" applyBorder="1" applyAlignment="1">
      <alignment horizontal="center" vertical="center"/>
    </xf>
    <xf numFmtId="41" fontId="3" fillId="3" borderId="16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41" fontId="3" fillId="3" borderId="1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3" borderId="11" xfId="0" applyNumberFormat="1" applyFont="1" applyFill="1" applyBorder="1" applyAlignment="1">
      <alignment horizontal="center" vertical="center"/>
    </xf>
    <xf numFmtId="41" fontId="3" fillId="3" borderId="12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1" fontId="3" fillId="3" borderId="13" xfId="0" applyNumberFormat="1" applyFont="1" applyFill="1" applyBorder="1" applyAlignment="1">
      <alignment horizontal="center" vertical="center" wrapText="1"/>
    </xf>
    <xf numFmtId="41" fontId="3" fillId="3" borderId="14" xfId="0" applyNumberFormat="1" applyFont="1" applyFill="1" applyBorder="1" applyAlignment="1">
      <alignment horizontal="center" vertical="center" wrapText="1"/>
    </xf>
    <xf numFmtId="41" fontId="3" fillId="3" borderId="15" xfId="0" applyNumberFormat="1" applyFont="1" applyFill="1" applyBorder="1" applyAlignment="1">
      <alignment horizontal="center" vertical="center" wrapText="1"/>
    </xf>
    <xf numFmtId="41" fontId="3" fillId="3" borderId="16" xfId="0" applyNumberFormat="1" applyFont="1" applyFill="1" applyBorder="1" applyAlignment="1">
      <alignment horizontal="center" vertical="center" wrapText="1"/>
    </xf>
    <xf numFmtId="41" fontId="3" fillId="3" borderId="19" xfId="0" applyNumberFormat="1" applyFont="1" applyFill="1" applyBorder="1" applyAlignment="1">
      <alignment horizontal="center" vertical="center"/>
    </xf>
    <xf numFmtId="41" fontId="3" fillId="3" borderId="1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1" fontId="6" fillId="4" borderId="20" xfId="0" applyNumberFormat="1" applyFont="1" applyFill="1" applyBorder="1" applyAlignment="1">
      <alignment horizontal="center" vertical="center"/>
    </xf>
    <xf numFmtId="41" fontId="6" fillId="4" borderId="21" xfId="0" applyNumberFormat="1" applyFont="1" applyFill="1" applyBorder="1" applyAlignment="1">
      <alignment horizontal="center" vertical="center"/>
    </xf>
    <xf numFmtId="41" fontId="6" fillId="4" borderId="21" xfId="0" applyNumberFormat="1" applyFont="1" applyFill="1" applyBorder="1" applyAlignment="1">
      <alignment horizontal="center" vertical="center"/>
    </xf>
    <xf numFmtId="41" fontId="6" fillId="4" borderId="22" xfId="0" applyNumberFormat="1" applyFont="1" applyFill="1" applyBorder="1" applyAlignment="1">
      <alignment horizontal="center" vertical="center"/>
    </xf>
    <xf numFmtId="41" fontId="6" fillId="4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11202%20&#48148;&#53461;&#54868;&#47732;&#51221;&#47532;/&#52572;&#48120;&#54788;/&#48277;&#51064;&#44048;&#49324;/-2021&#45380;&#44208;&#49328;&#49436;(&#49464;&#51077;&#49464;&#52636;&#44208;&#49328;&#49436;,&#51092;&#50529;&#47749;&#49464;&#49436;,&#53945;&#48324;,&#51201;&#4754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 결산서"/>
      <sheetName val="세입결산서 "/>
      <sheetName val="세출결산서"/>
      <sheetName val="이월금잔액명세서"/>
      <sheetName val="기타예금잔액명세서"/>
      <sheetName val="특별회계예산을세운시설"/>
      <sheetName val="운영충당금및준비금을 적립하고있는 시설"/>
      <sheetName val="3차 세입"/>
      <sheetName val="3차 세출"/>
      <sheetName val="W4C세입결산서"/>
      <sheetName val="W4C세출결산서"/>
    </sheetNames>
    <sheetDataSet>
      <sheetData sheetId="0"/>
      <sheetData sheetId="1">
        <row r="10">
          <cell r="E10">
            <v>9380867</v>
          </cell>
          <cell r="F10">
            <v>9380867</v>
          </cell>
        </row>
        <row r="15">
          <cell r="E15">
            <v>1082654000</v>
          </cell>
          <cell r="F15">
            <v>1087654000</v>
          </cell>
        </row>
        <row r="16">
          <cell r="E16">
            <v>10000000</v>
          </cell>
          <cell r="F16">
            <v>9810000</v>
          </cell>
        </row>
        <row r="20">
          <cell r="E20">
            <v>10000000</v>
          </cell>
          <cell r="F20">
            <v>10000000</v>
          </cell>
        </row>
        <row r="24">
          <cell r="E24">
            <v>83281</v>
          </cell>
          <cell r="F24">
            <v>51433</v>
          </cell>
        </row>
      </sheetData>
      <sheetData sheetId="2">
        <row r="12">
          <cell r="E12">
            <v>330516460</v>
          </cell>
          <cell r="F12">
            <v>330516460</v>
          </cell>
        </row>
        <row r="15">
          <cell r="E15">
            <v>2572000</v>
          </cell>
          <cell r="F15">
            <v>2526000</v>
          </cell>
        </row>
        <row r="22">
          <cell r="E22">
            <v>21755790</v>
          </cell>
          <cell r="F22">
            <v>26655571</v>
          </cell>
        </row>
        <row r="28">
          <cell r="E28">
            <v>0</v>
          </cell>
        </row>
        <row r="49">
          <cell r="E49">
            <v>756097000</v>
          </cell>
          <cell r="F49">
            <v>700697170</v>
          </cell>
        </row>
        <row r="50">
          <cell r="E50">
            <v>176898</v>
          </cell>
        </row>
        <row r="53">
          <cell r="E53">
            <v>1000000</v>
          </cell>
          <cell r="F53">
            <v>0</v>
          </cell>
        </row>
        <row r="64">
          <cell r="E64">
            <v>0</v>
          </cell>
          <cell r="F64">
            <v>56501099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6"/>
  <sheetViews>
    <sheetView tabSelected="1" view="pageBreakPreview" zoomScaleNormal="115" zoomScaleSheetLayoutView="100" workbookViewId="0">
      <selection activeCell="B2" sqref="B2:M2"/>
    </sheetView>
  </sheetViews>
  <sheetFormatPr defaultColWidth="8.75" defaultRowHeight="15.75" x14ac:dyDescent="0.3"/>
  <cols>
    <col min="1" max="1" width="3.25" style="2" customWidth="1"/>
    <col min="2" max="3" width="4.625" style="56" customWidth="1"/>
    <col min="4" max="4" width="11.875" style="56" customWidth="1"/>
    <col min="5" max="7" width="18.25" style="56" bestFit="1" customWidth="1"/>
    <col min="8" max="8" width="4.625" style="56" customWidth="1"/>
    <col min="9" max="9" width="4.5" style="2" customWidth="1"/>
    <col min="10" max="10" width="15.5" style="56" customWidth="1"/>
    <col min="11" max="12" width="18.25" style="2" bestFit="1" customWidth="1"/>
    <col min="13" max="13" width="14.75" style="2" customWidth="1"/>
    <col min="14" max="14" width="4.5" style="2" customWidth="1"/>
    <col min="15" max="16384" width="8.75" style="2"/>
  </cols>
  <sheetData>
    <row r="2" spans="2:17" ht="33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7" ht="17.25" x14ac:dyDescent="0.3">
      <c r="B3" s="3" t="s">
        <v>1</v>
      </c>
      <c r="C3" s="3"/>
      <c r="D3" s="3"/>
      <c r="E3" s="3"/>
      <c r="F3" s="4"/>
      <c r="G3" s="4"/>
      <c r="H3" s="5" t="s">
        <v>2</v>
      </c>
      <c r="I3" s="5"/>
      <c r="J3" s="5"/>
      <c r="K3" s="5"/>
      <c r="L3" s="5"/>
      <c r="M3" s="5"/>
    </row>
    <row r="4" spans="2:17" ht="22.9" customHeight="1" x14ac:dyDescent="0.3">
      <c r="B4" s="6" t="s">
        <v>3</v>
      </c>
      <c r="C4" s="7"/>
      <c r="D4" s="7"/>
      <c r="E4" s="7"/>
      <c r="F4" s="7"/>
      <c r="G4" s="8"/>
      <c r="H4" s="9" t="s">
        <v>4</v>
      </c>
      <c r="I4" s="7"/>
      <c r="J4" s="7"/>
      <c r="K4" s="7"/>
      <c r="L4" s="7"/>
      <c r="M4" s="8"/>
    </row>
    <row r="5" spans="2:17" x14ac:dyDescent="0.3">
      <c r="B5" s="10" t="s">
        <v>5</v>
      </c>
      <c r="C5" s="11"/>
      <c r="D5" s="11"/>
      <c r="E5" s="11" t="s">
        <v>6</v>
      </c>
      <c r="F5" s="12" t="s">
        <v>7</v>
      </c>
      <c r="G5" s="13" t="s">
        <v>8</v>
      </c>
      <c r="H5" s="14" t="s">
        <v>5</v>
      </c>
      <c r="I5" s="11"/>
      <c r="J5" s="11"/>
      <c r="K5" s="11" t="s">
        <v>6</v>
      </c>
      <c r="L5" s="12" t="s">
        <v>9</v>
      </c>
      <c r="M5" s="13" t="s">
        <v>8</v>
      </c>
      <c r="Q5" s="15"/>
    </row>
    <row r="6" spans="2:17" ht="15" customHeight="1" x14ac:dyDescent="0.3">
      <c r="B6" s="16" t="s">
        <v>10</v>
      </c>
      <c r="C6" s="17"/>
      <c r="D6" s="14"/>
      <c r="E6" s="11"/>
      <c r="F6" s="12"/>
      <c r="G6" s="13"/>
      <c r="H6" s="17" t="s">
        <v>10</v>
      </c>
      <c r="I6" s="14"/>
      <c r="J6" s="18" t="s">
        <v>11</v>
      </c>
      <c r="K6" s="11"/>
      <c r="L6" s="12"/>
      <c r="M6" s="13"/>
    </row>
    <row r="7" spans="2:17" ht="22.15" customHeight="1" x14ac:dyDescent="0.3">
      <c r="B7" s="19" t="s">
        <v>12</v>
      </c>
      <c r="C7" s="20"/>
      <c r="D7" s="20"/>
      <c r="E7" s="21">
        <f>'[1]세입결산서 '!E10</f>
        <v>9380867</v>
      </c>
      <c r="F7" s="21">
        <f>'[1]세입결산서 '!F10</f>
        <v>9380867</v>
      </c>
      <c r="G7" s="22">
        <f>F7-E7</f>
        <v>0</v>
      </c>
      <c r="H7" s="23" t="s">
        <v>13</v>
      </c>
      <c r="I7" s="24"/>
      <c r="J7" s="25" t="s">
        <v>14</v>
      </c>
      <c r="K7" s="25">
        <f>[1]세출결산서!E12</f>
        <v>330516460</v>
      </c>
      <c r="L7" s="25">
        <f>[1]세출결산서!F12</f>
        <v>330516460</v>
      </c>
      <c r="M7" s="26">
        <f>L7-K7</f>
        <v>0</v>
      </c>
    </row>
    <row r="8" spans="2:17" ht="22.5" customHeight="1" x14ac:dyDescent="0.3">
      <c r="B8" s="19" t="s">
        <v>15</v>
      </c>
      <c r="C8" s="20"/>
      <c r="D8" s="20"/>
      <c r="E8" s="21">
        <v>0</v>
      </c>
      <c r="F8" s="21">
        <v>0</v>
      </c>
      <c r="G8" s="22">
        <f t="shared" ref="G8:G16" si="0">F8-E8</f>
        <v>0</v>
      </c>
      <c r="H8" s="23"/>
      <c r="I8" s="24"/>
      <c r="J8" s="25" t="s">
        <v>16</v>
      </c>
      <c r="K8" s="25">
        <f>[1]세출결산서!E15</f>
        <v>2572000</v>
      </c>
      <c r="L8" s="25">
        <f>[1]세출결산서!F15</f>
        <v>2526000</v>
      </c>
      <c r="M8" s="26">
        <f t="shared" ref="M8" si="1">L8-K8</f>
        <v>-46000</v>
      </c>
    </row>
    <row r="9" spans="2:17" ht="22.5" customHeight="1" x14ac:dyDescent="0.3">
      <c r="B9" s="19" t="s">
        <v>17</v>
      </c>
      <c r="C9" s="20"/>
      <c r="D9" s="20"/>
      <c r="E9" s="21">
        <v>0</v>
      </c>
      <c r="F9" s="21">
        <v>0</v>
      </c>
      <c r="G9" s="22">
        <f t="shared" si="0"/>
        <v>0</v>
      </c>
      <c r="H9" s="23"/>
      <c r="I9" s="24"/>
      <c r="J9" s="25" t="s">
        <v>18</v>
      </c>
      <c r="K9" s="25">
        <f>[1]세출결산서!E22</f>
        <v>21755790</v>
      </c>
      <c r="L9" s="25">
        <f>[1]세출결산서!F22</f>
        <v>26655571</v>
      </c>
      <c r="M9" s="26">
        <f>L9-K9</f>
        <v>4899781</v>
      </c>
    </row>
    <row r="10" spans="2:17" ht="22.5" customHeight="1" x14ac:dyDescent="0.3">
      <c r="B10" s="19" t="s">
        <v>19</v>
      </c>
      <c r="C10" s="20"/>
      <c r="D10" s="20"/>
      <c r="E10" s="21">
        <v>0</v>
      </c>
      <c r="F10" s="21">
        <v>0</v>
      </c>
      <c r="G10" s="22">
        <f t="shared" si="0"/>
        <v>0</v>
      </c>
      <c r="H10" s="23"/>
      <c r="I10" s="24"/>
      <c r="J10" s="21" t="s">
        <v>20</v>
      </c>
      <c r="K10" s="21">
        <f>SUM(K7:K9)</f>
        <v>354844250</v>
      </c>
      <c r="L10" s="21">
        <f t="shared" ref="L10:M10" si="2">SUM(L7:L9)</f>
        <v>359698031</v>
      </c>
      <c r="M10" s="22">
        <f t="shared" si="2"/>
        <v>4853781</v>
      </c>
    </row>
    <row r="11" spans="2:17" ht="22.5" customHeight="1" x14ac:dyDescent="0.3">
      <c r="B11" s="19" t="s">
        <v>21</v>
      </c>
      <c r="C11" s="20"/>
      <c r="D11" s="20"/>
      <c r="E11" s="21">
        <f>'[1]세입결산서 '!E15</f>
        <v>1082654000</v>
      </c>
      <c r="F11" s="21">
        <f>'[1]세입결산서 '!F15</f>
        <v>1087654000</v>
      </c>
      <c r="G11" s="22">
        <f t="shared" si="0"/>
        <v>5000000</v>
      </c>
      <c r="H11" s="27" t="s">
        <v>22</v>
      </c>
      <c r="I11" s="20"/>
      <c r="J11" s="20"/>
      <c r="K11" s="21">
        <f>[1]세출결산서!E28</f>
        <v>0</v>
      </c>
      <c r="L11" s="21"/>
      <c r="M11" s="22">
        <f>L11-K11</f>
        <v>0</v>
      </c>
    </row>
    <row r="12" spans="2:17" ht="22.5" customHeight="1" x14ac:dyDescent="0.3">
      <c r="B12" s="19" t="s">
        <v>23</v>
      </c>
      <c r="C12" s="20"/>
      <c r="D12" s="20"/>
      <c r="E12" s="21">
        <f>'[1]세입결산서 '!E16</f>
        <v>10000000</v>
      </c>
      <c r="F12" s="21">
        <f>'[1]세입결산서 '!F16</f>
        <v>9810000</v>
      </c>
      <c r="G12" s="22">
        <f t="shared" si="0"/>
        <v>-190000</v>
      </c>
      <c r="H12" s="23" t="s">
        <v>24</v>
      </c>
      <c r="I12" s="24"/>
      <c r="J12" s="25" t="s">
        <v>18</v>
      </c>
      <c r="K12" s="25">
        <v>0</v>
      </c>
      <c r="L12" s="25">
        <v>0</v>
      </c>
      <c r="M12" s="26">
        <f t="shared" ref="M12" si="3">L12-K12</f>
        <v>0</v>
      </c>
    </row>
    <row r="13" spans="2:17" ht="22.5" customHeight="1" x14ac:dyDescent="0.3">
      <c r="B13" s="19" t="s">
        <v>25</v>
      </c>
      <c r="C13" s="20"/>
      <c r="D13" s="20"/>
      <c r="E13" s="21">
        <v>0</v>
      </c>
      <c r="F13" s="21">
        <v>0</v>
      </c>
      <c r="G13" s="22">
        <f t="shared" si="0"/>
        <v>0</v>
      </c>
      <c r="H13" s="23"/>
      <c r="I13" s="24"/>
      <c r="J13" s="25" t="s">
        <v>26</v>
      </c>
      <c r="K13" s="25">
        <v>0</v>
      </c>
      <c r="L13" s="25">
        <v>0</v>
      </c>
      <c r="M13" s="26">
        <f>L13-K13</f>
        <v>0</v>
      </c>
    </row>
    <row r="14" spans="2:17" ht="22.5" customHeight="1" x14ac:dyDescent="0.3">
      <c r="B14" s="19" t="s">
        <v>27</v>
      </c>
      <c r="C14" s="20"/>
      <c r="D14" s="20"/>
      <c r="E14" s="21">
        <v>0</v>
      </c>
      <c r="F14" s="21">
        <v>0</v>
      </c>
      <c r="G14" s="22">
        <f t="shared" si="0"/>
        <v>0</v>
      </c>
      <c r="H14" s="23"/>
      <c r="I14" s="24"/>
      <c r="J14" s="25" t="s">
        <v>24</v>
      </c>
      <c r="K14" s="25">
        <f>[1]세출결산서!E49</f>
        <v>756097000</v>
      </c>
      <c r="L14" s="25">
        <f>[1]세출결산서!F49</f>
        <v>700697170</v>
      </c>
      <c r="M14" s="26">
        <f>L14-K14</f>
        <v>-55399830</v>
      </c>
    </row>
    <row r="15" spans="2:17" ht="22.5" customHeight="1" x14ac:dyDescent="0.3">
      <c r="B15" s="28" t="s">
        <v>28</v>
      </c>
      <c r="C15" s="29"/>
      <c r="D15" s="30" t="s">
        <v>29</v>
      </c>
      <c r="E15" s="21">
        <f>'[1]세입결산서 '!E20</f>
        <v>10000000</v>
      </c>
      <c r="F15" s="21">
        <f>'[1]세입결산서 '!F20</f>
        <v>10000000</v>
      </c>
      <c r="G15" s="22">
        <f t="shared" si="0"/>
        <v>0</v>
      </c>
      <c r="H15" s="23"/>
      <c r="I15" s="24"/>
      <c r="J15" s="21" t="s">
        <v>20</v>
      </c>
      <c r="K15" s="21">
        <f>SUM(K12:K14)</f>
        <v>756097000</v>
      </c>
      <c r="L15" s="21">
        <f>SUM(L12:L14)</f>
        <v>700697170</v>
      </c>
      <c r="M15" s="22">
        <f>SUM(M12:M14)</f>
        <v>-55399830</v>
      </c>
    </row>
    <row r="16" spans="2:17" ht="22.5" customHeight="1" x14ac:dyDescent="0.3">
      <c r="B16" s="31"/>
      <c r="C16" s="32"/>
      <c r="D16" s="30" t="s">
        <v>30</v>
      </c>
      <c r="E16" s="21">
        <v>0</v>
      </c>
      <c r="F16" s="21">
        <v>0</v>
      </c>
      <c r="G16" s="22">
        <f t="shared" si="0"/>
        <v>0</v>
      </c>
      <c r="H16" s="33" t="s">
        <v>31</v>
      </c>
      <c r="I16" s="34"/>
      <c r="J16" s="35" t="s">
        <v>32</v>
      </c>
      <c r="K16" s="21">
        <v>0</v>
      </c>
      <c r="L16" s="21"/>
      <c r="M16" s="22"/>
    </row>
    <row r="17" spans="1:14" ht="22.5" customHeight="1" x14ac:dyDescent="0.3">
      <c r="B17" s="19" t="s">
        <v>33</v>
      </c>
      <c r="C17" s="20"/>
      <c r="D17" s="20"/>
      <c r="E17" s="21">
        <f>'[1]세입결산서 '!E24</f>
        <v>83281</v>
      </c>
      <c r="F17" s="21">
        <f>'[1]세입결산서 '!F24</f>
        <v>51433</v>
      </c>
      <c r="G17" s="22">
        <f>F17-E17</f>
        <v>-31848</v>
      </c>
      <c r="H17" s="36"/>
      <c r="I17" s="37"/>
      <c r="J17" s="35" t="s">
        <v>34</v>
      </c>
      <c r="K17" s="21">
        <v>0</v>
      </c>
      <c r="L17" s="21"/>
      <c r="M17" s="22">
        <f>L17-K17</f>
        <v>0</v>
      </c>
    </row>
    <row r="18" spans="1:14" ht="22.5" customHeight="1" x14ac:dyDescent="0.3">
      <c r="B18" s="38"/>
      <c r="C18" s="39"/>
      <c r="D18" s="39"/>
      <c r="E18" s="39"/>
      <c r="F18" s="39"/>
      <c r="G18" s="40"/>
      <c r="H18" s="41" t="s">
        <v>35</v>
      </c>
      <c r="I18" s="42"/>
      <c r="J18" s="27"/>
      <c r="K18" s="21">
        <v>0</v>
      </c>
      <c r="L18" s="21"/>
      <c r="M18" s="22">
        <f t="shared" ref="M18:M24" si="4">L18-K18</f>
        <v>0</v>
      </c>
    </row>
    <row r="19" spans="1:14" ht="22.5" customHeight="1" x14ac:dyDescent="0.3">
      <c r="B19" s="38"/>
      <c r="C19" s="39"/>
      <c r="D19" s="39"/>
      <c r="E19" s="39"/>
      <c r="F19" s="39"/>
      <c r="G19" s="40"/>
      <c r="H19" s="41" t="s">
        <v>36</v>
      </c>
      <c r="I19" s="42"/>
      <c r="J19" s="27"/>
      <c r="K19" s="21">
        <v>0</v>
      </c>
      <c r="L19" s="21"/>
      <c r="M19" s="22">
        <f t="shared" si="4"/>
        <v>0</v>
      </c>
    </row>
    <row r="20" spans="1:14" ht="22.5" customHeight="1" x14ac:dyDescent="0.3">
      <c r="B20" s="38"/>
      <c r="C20" s="39"/>
      <c r="D20" s="39"/>
      <c r="E20" s="39"/>
      <c r="F20" s="39"/>
      <c r="G20" s="40"/>
      <c r="H20" s="41" t="s">
        <v>37</v>
      </c>
      <c r="I20" s="42"/>
      <c r="J20" s="27"/>
      <c r="K20" s="21">
        <f>[1]세출결산서!E50</f>
        <v>176898</v>
      </c>
      <c r="L20" s="21"/>
      <c r="M20" s="22">
        <f t="shared" si="4"/>
        <v>-176898</v>
      </c>
    </row>
    <row r="21" spans="1:14" ht="22.5" customHeight="1" x14ac:dyDescent="0.3">
      <c r="A21" s="43"/>
      <c r="B21" s="38"/>
      <c r="C21" s="39"/>
      <c r="D21" s="39"/>
      <c r="E21" s="39"/>
      <c r="F21" s="39"/>
      <c r="G21" s="40"/>
      <c r="H21" s="44" t="s">
        <v>38</v>
      </c>
      <c r="I21" s="45"/>
      <c r="J21" s="30" t="s">
        <v>39</v>
      </c>
      <c r="K21" s="21">
        <f>[1]세출결산서!E53</f>
        <v>1000000</v>
      </c>
      <c r="L21" s="21">
        <f>[1]세출결산서!F53</f>
        <v>0</v>
      </c>
      <c r="M21" s="22">
        <f t="shared" si="4"/>
        <v>-1000000</v>
      </c>
      <c r="N21" s="43"/>
    </row>
    <row r="22" spans="1:14" s="43" customFormat="1" ht="22.5" customHeight="1" x14ac:dyDescent="0.3">
      <c r="B22" s="38"/>
      <c r="C22" s="39"/>
      <c r="D22" s="39"/>
      <c r="E22" s="39"/>
      <c r="F22" s="39"/>
      <c r="G22" s="40"/>
      <c r="H22" s="46"/>
      <c r="I22" s="47"/>
      <c r="J22" s="30" t="s">
        <v>40</v>
      </c>
      <c r="K22" s="48">
        <v>0</v>
      </c>
      <c r="L22" s="48">
        <v>0</v>
      </c>
      <c r="M22" s="22">
        <f t="shared" si="4"/>
        <v>0</v>
      </c>
    </row>
    <row r="23" spans="1:14" s="43" customFormat="1" ht="22.5" customHeight="1" x14ac:dyDescent="0.3">
      <c r="B23" s="38"/>
      <c r="C23" s="39"/>
      <c r="D23" s="39"/>
      <c r="E23" s="39"/>
      <c r="F23" s="39"/>
      <c r="G23" s="40"/>
      <c r="H23" s="41" t="s">
        <v>41</v>
      </c>
      <c r="I23" s="42"/>
      <c r="J23" s="27"/>
      <c r="K23" s="48">
        <v>0</v>
      </c>
      <c r="L23" s="48">
        <v>0</v>
      </c>
      <c r="M23" s="22">
        <f t="shared" si="4"/>
        <v>0</v>
      </c>
    </row>
    <row r="24" spans="1:14" s="43" customFormat="1" ht="22.5" customHeight="1" x14ac:dyDescent="0.3">
      <c r="B24" s="38"/>
      <c r="C24" s="39"/>
      <c r="D24" s="39"/>
      <c r="E24" s="39"/>
      <c r="F24" s="39"/>
      <c r="G24" s="40"/>
      <c r="H24" s="29" t="s">
        <v>42</v>
      </c>
      <c r="I24" s="49"/>
      <c r="J24" s="49"/>
      <c r="K24" s="48">
        <f>[1]세출결산서!E64</f>
        <v>0</v>
      </c>
      <c r="L24" s="48">
        <f>[1]세출결산서!F64</f>
        <v>56501099</v>
      </c>
      <c r="M24" s="22">
        <f t="shared" si="4"/>
        <v>56501099</v>
      </c>
    </row>
    <row r="25" spans="1:14" ht="22.5" customHeight="1" x14ac:dyDescent="0.3">
      <c r="A25" s="50"/>
      <c r="B25" s="51" t="s">
        <v>43</v>
      </c>
      <c r="C25" s="52"/>
      <c r="D25" s="52"/>
      <c r="E25" s="53">
        <f>SUM(E7:E24)</f>
        <v>1112118148</v>
      </c>
      <c r="F25" s="53">
        <f>SUM(F7:F24)</f>
        <v>1116896300</v>
      </c>
      <c r="G25" s="54">
        <f>SUM(G7:G24)</f>
        <v>4778152</v>
      </c>
      <c r="H25" s="55" t="s">
        <v>44</v>
      </c>
      <c r="I25" s="52"/>
      <c r="J25" s="52"/>
      <c r="K25" s="53">
        <f>SUM(K10,K11,K15,K16:K24)</f>
        <v>1112118148</v>
      </c>
      <c r="L25" s="53">
        <f t="shared" ref="L25:M25" si="5">SUM(L10,L11,L15,L16:L24)</f>
        <v>1116896300</v>
      </c>
      <c r="M25" s="54">
        <f t="shared" si="5"/>
        <v>4778152</v>
      </c>
      <c r="N25" s="50"/>
    </row>
    <row r="26" spans="1:14" x14ac:dyDescent="0.3">
      <c r="K26" s="2" t="b">
        <f>E25=K25</f>
        <v>1</v>
      </c>
      <c r="L26" s="2" t="b">
        <f t="shared" ref="L26:M26" si="6">F25=L25</f>
        <v>1</v>
      </c>
      <c r="M26" s="2" t="b">
        <f t="shared" si="6"/>
        <v>1</v>
      </c>
    </row>
  </sheetData>
  <mergeCells count="37">
    <mergeCell ref="B25:D25"/>
    <mergeCell ref="H25:J25"/>
    <mergeCell ref="H18:J18"/>
    <mergeCell ref="H19:J19"/>
    <mergeCell ref="H20:J20"/>
    <mergeCell ref="H21:I22"/>
    <mergeCell ref="H23:J23"/>
    <mergeCell ref="H24:J24"/>
    <mergeCell ref="B11:D11"/>
    <mergeCell ref="H11:J11"/>
    <mergeCell ref="B12:D12"/>
    <mergeCell ref="H12:I15"/>
    <mergeCell ref="B13:D13"/>
    <mergeCell ref="B14:D14"/>
    <mergeCell ref="B15:C16"/>
    <mergeCell ref="H16:I17"/>
    <mergeCell ref="B17:D17"/>
    <mergeCell ref="K5:K6"/>
    <mergeCell ref="L5:L6"/>
    <mergeCell ref="M5:M6"/>
    <mergeCell ref="B6:D6"/>
    <mergeCell ref="H6:I6"/>
    <mergeCell ref="B7:D7"/>
    <mergeCell ref="H7:I10"/>
    <mergeCell ref="B8:D8"/>
    <mergeCell ref="B9:D9"/>
    <mergeCell ref="B10:D10"/>
    <mergeCell ref="B2:M2"/>
    <mergeCell ref="B3:E3"/>
    <mergeCell ref="H3:M3"/>
    <mergeCell ref="B4:G4"/>
    <mergeCell ref="H4:M4"/>
    <mergeCell ref="B5:D5"/>
    <mergeCell ref="E5:E6"/>
    <mergeCell ref="F5:F6"/>
    <mergeCell ref="G5:G6"/>
    <mergeCell ref="H5:J5"/>
  </mergeCells>
  <phoneticPr fontId="2" type="noConversion"/>
  <pageMargins left="0.70866141732283472" right="0.70866141732283472" top="0.94488188976377963" bottom="0.74803149606299213" header="0.31496062992125984" footer="0.31496062992125984"/>
  <pageSetup paperSize="9" scale="79" fitToHeight="0" orientation="landscape" r:id="rId1"/>
  <colBreaks count="1" manualBreakCount="1">
    <brk id="13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세입세출 결산서</vt:lpstr>
      <vt:lpstr>'세입세출 결산서'!Print_Area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2022-03-29T07:12:18Z</dcterms:created>
  <dcterms:modified xsi:type="dcterms:W3CDTF">2022-03-29T07:13:06Z</dcterms:modified>
</cp:coreProperties>
</file>